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cmcfiles\shared\Marketing\Printing - paperwork info\Business Office\"/>
    </mc:Choice>
  </mc:AlternateContent>
  <xr:revisionPtr revIDLastSave="0" documentId="8_{FBF82098-D039-4146-BD30-56DB711DCF1C}" xr6:coauthVersionLast="47" xr6:coauthVersionMax="47" xr10:uidLastSave="{00000000-0000-0000-0000-000000000000}"/>
  <bookViews>
    <workbookView xWindow="-28920" yWindow="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2" i="1"/>
  <c r="C23" i="1"/>
  <c r="C24" i="1"/>
  <c r="C25" i="1"/>
  <c r="C26" i="1"/>
  <c r="C27" i="1"/>
  <c r="C28" i="1"/>
  <c r="C29" i="1"/>
  <c r="J13" i="1"/>
  <c r="J12" i="1"/>
  <c r="J11" i="1"/>
  <c r="J10" i="1"/>
  <c r="J9" i="1"/>
  <c r="J8" i="1"/>
  <c r="J7" i="1"/>
  <c r="J6" i="1"/>
  <c r="J5" i="1"/>
  <c r="M29" i="1"/>
  <c r="L29" i="1"/>
  <c r="K29" i="1"/>
  <c r="J29" i="1"/>
  <c r="I29" i="1"/>
  <c r="H29" i="1"/>
  <c r="G29" i="1"/>
  <c r="F29" i="1"/>
  <c r="E29" i="1"/>
  <c r="D29" i="1"/>
  <c r="D22" i="1" l="1"/>
  <c r="D23" i="1"/>
  <c r="D24" i="1"/>
  <c r="D25" i="1"/>
  <c r="D26" i="1"/>
  <c r="D27" i="1"/>
  <c r="D28" i="1"/>
  <c r="D21" i="1"/>
  <c r="M22" i="1"/>
  <c r="M23" i="1"/>
  <c r="M24" i="1"/>
  <c r="M25" i="1"/>
  <c r="M26" i="1"/>
  <c r="M27" i="1"/>
  <c r="M28" i="1"/>
  <c r="M21" i="1"/>
  <c r="L22" i="1"/>
  <c r="L23" i="1"/>
  <c r="L24" i="1"/>
  <c r="L25" i="1"/>
  <c r="L26" i="1"/>
  <c r="L27" i="1"/>
  <c r="L28" i="1"/>
  <c r="L21" i="1"/>
  <c r="K22" i="1"/>
  <c r="K23" i="1"/>
  <c r="K24" i="1"/>
  <c r="K25" i="1"/>
  <c r="K26" i="1"/>
  <c r="K27" i="1"/>
  <c r="K28" i="1"/>
  <c r="K21" i="1"/>
  <c r="J22" i="1"/>
  <c r="J23" i="1"/>
  <c r="J24" i="1"/>
  <c r="J25" i="1"/>
  <c r="J26" i="1"/>
  <c r="J27" i="1"/>
  <c r="J28" i="1"/>
  <c r="J21" i="1"/>
  <c r="I22" i="1"/>
  <c r="I23" i="1"/>
  <c r="I24" i="1"/>
  <c r="I25" i="1"/>
  <c r="I26" i="1"/>
  <c r="I27" i="1"/>
  <c r="I28" i="1"/>
  <c r="I21" i="1"/>
  <c r="H22" i="1"/>
  <c r="H23" i="1"/>
  <c r="H24" i="1"/>
  <c r="H25" i="1"/>
  <c r="H26" i="1"/>
  <c r="H27" i="1"/>
  <c r="H28" i="1"/>
  <c r="H21" i="1"/>
  <c r="F28" i="1"/>
  <c r="F27" i="1"/>
  <c r="F26" i="1"/>
  <c r="F25" i="1"/>
  <c r="F24" i="1"/>
  <c r="F23" i="1"/>
  <c r="F22" i="1"/>
  <c r="G22" i="1"/>
  <c r="G23" i="1"/>
  <c r="G24" i="1"/>
  <c r="G25" i="1"/>
  <c r="G26" i="1"/>
  <c r="G27" i="1"/>
  <c r="G28" i="1"/>
  <c r="G21" i="1"/>
  <c r="F21" i="1"/>
  <c r="E28" i="1"/>
  <c r="E27" i="1"/>
  <c r="E26" i="1"/>
  <c r="E25" i="1"/>
  <c r="E24" i="1"/>
  <c r="E23" i="1"/>
  <c r="E22" i="1"/>
  <c r="E21" i="1"/>
</calcChain>
</file>

<file path=xl/sharedStrings.xml><?xml version="1.0" encoding="utf-8"?>
<sst xmlns="http://schemas.openxmlformats.org/spreadsheetml/2006/main" count="14" uniqueCount="14">
  <si>
    <t>Sliding Fee Schedule</t>
  </si>
  <si>
    <t>Poverty Level</t>
  </si>
  <si>
    <t>&gt;200%</t>
  </si>
  <si>
    <t>Family Size</t>
  </si>
  <si>
    <t>DISCOUNT</t>
  </si>
  <si>
    <t>For each add'l person, add</t>
  </si>
  <si>
    <t>Family        Size</t>
  </si>
  <si>
    <t>Charity Care</t>
  </si>
  <si>
    <t>FOR EACH ADD'L                                               FAMILY MEMBER; ADD</t>
  </si>
  <si>
    <t>Annual Income Per Household                       100% FPG</t>
  </si>
  <si>
    <t>Maximum Annual Income Amounts for each Sliding Fee Percentage Category                                                                                                                                                                   (except for 0% discount)</t>
  </si>
  <si>
    <t>Annual Income Per Household                                     200% FPG</t>
  </si>
  <si>
    <t>http://aspe.hhs.gov/poverty/ or http://www.liheap.ncat.org</t>
  </si>
  <si>
    <t>2025 FEDERAL POVERTY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</si>
</sst>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9" fontId="0" fillId="4" borderId="1" xfId="0" applyNumberForma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wrapText="1"/>
    </xf>
    <xf numFmtId="164" fontId="4" fillId="0" borderId="1" xfId="0" applyNumberFormat="1" applyFont="1" applyBorder="1"/>
    <xf numFmtId="164" fontId="0" fillId="0" borderId="0" xfId="0" applyNumberFormat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3" fillId="0" borderId="0" xfId="0" applyFont="1"/>
    <xf numFmtId="164" fontId="0" fillId="0" borderId="0" xfId="0" applyNumberFormat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4" fontId="4" fillId="0" borderId="4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"/>
  <sheetViews>
    <sheetView tabSelected="1" zoomScale="120" zoomScaleNormal="120" workbookViewId="0">
      <selection activeCell="B30" sqref="B30"/>
    </sheetView>
  </sheetViews>
  <sheetFormatPr defaultRowHeight="14.4" x14ac:dyDescent="0.3"/>
  <cols>
    <col min="1" max="13" width="10.33203125" customWidth="1"/>
  </cols>
  <sheetData>
    <row r="1" spans="1:22" ht="23.25" customHeight="1" x14ac:dyDescent="0.3">
      <c r="A1" s="34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22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22" ht="18" x14ac:dyDescent="0.35">
      <c r="A3" s="35" t="s">
        <v>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22" ht="62.25" customHeight="1" x14ac:dyDescent="0.3">
      <c r="D4" s="11" t="s">
        <v>3</v>
      </c>
      <c r="E4" s="14"/>
      <c r="F4" s="40" t="s">
        <v>9</v>
      </c>
      <c r="G4" s="41"/>
      <c r="H4" s="16"/>
      <c r="I4" s="40" t="s">
        <v>11</v>
      </c>
      <c r="J4" s="41"/>
      <c r="K4" s="3"/>
      <c r="L4" s="3"/>
    </row>
    <row r="5" spans="1:22" x14ac:dyDescent="0.3">
      <c r="D5" s="12">
        <v>1</v>
      </c>
      <c r="E5" s="15"/>
      <c r="F5" s="32">
        <v>15650</v>
      </c>
      <c r="G5" s="33"/>
      <c r="H5" s="17"/>
      <c r="I5" s="38">
        <v>31300</v>
      </c>
      <c r="J5" s="39" t="e">
        <f>#REF!*200%</f>
        <v>#REF!</v>
      </c>
      <c r="K5" s="1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x14ac:dyDescent="0.3">
      <c r="D6" s="12">
        <v>2</v>
      </c>
      <c r="E6" s="15"/>
      <c r="F6" s="32">
        <v>21150</v>
      </c>
      <c r="G6" s="33"/>
      <c r="H6" s="17"/>
      <c r="I6" s="38">
        <v>42300</v>
      </c>
      <c r="J6" s="39" t="e">
        <f t="shared" ref="J6" si="0">#REF!*200%</f>
        <v>#REF!</v>
      </c>
      <c r="K6" s="1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x14ac:dyDescent="0.3">
      <c r="D7" s="12">
        <v>3</v>
      </c>
      <c r="E7" s="15"/>
      <c r="F7" s="32">
        <v>26650</v>
      </c>
      <c r="G7" s="33"/>
      <c r="H7" s="17"/>
      <c r="I7" s="38">
        <v>53300</v>
      </c>
      <c r="J7" s="39" t="e">
        <f t="shared" ref="J7" si="1">#REF!*200%</f>
        <v>#REF!</v>
      </c>
      <c r="K7" s="1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x14ac:dyDescent="0.3">
      <c r="D8" s="12">
        <v>4</v>
      </c>
      <c r="E8" s="15"/>
      <c r="F8" s="32">
        <v>32150</v>
      </c>
      <c r="G8" s="33"/>
      <c r="H8" s="17"/>
      <c r="I8" s="38">
        <v>64300</v>
      </c>
      <c r="J8" s="39" t="e">
        <f t="shared" ref="J8" si="2">#REF!*200%</f>
        <v>#REF!</v>
      </c>
      <c r="K8" s="1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x14ac:dyDescent="0.3">
      <c r="D9" s="12">
        <v>5</v>
      </c>
      <c r="E9" s="15"/>
      <c r="F9" s="32">
        <v>37650</v>
      </c>
      <c r="G9" s="33"/>
      <c r="H9" s="17"/>
      <c r="I9" s="38">
        <v>75300</v>
      </c>
      <c r="J9" s="39" t="e">
        <f t="shared" ref="J9" si="3">#REF!*200%</f>
        <v>#REF!</v>
      </c>
      <c r="K9" s="1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x14ac:dyDescent="0.3">
      <c r="D10" s="12">
        <v>6</v>
      </c>
      <c r="E10" s="15"/>
      <c r="F10" s="32">
        <v>43150</v>
      </c>
      <c r="G10" s="33"/>
      <c r="H10" s="17"/>
      <c r="I10" s="38">
        <v>86300</v>
      </c>
      <c r="J10" s="39" t="e">
        <f t="shared" ref="J10" si="4">#REF!*200%</f>
        <v>#REF!</v>
      </c>
      <c r="K10" s="1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 x14ac:dyDescent="0.3">
      <c r="D11" s="12">
        <v>7</v>
      </c>
      <c r="E11" s="15"/>
      <c r="F11" s="32">
        <v>48650</v>
      </c>
      <c r="G11" s="33"/>
      <c r="H11" s="17"/>
      <c r="I11" s="38">
        <v>97300</v>
      </c>
      <c r="J11" s="39" t="e">
        <f t="shared" ref="J11" si="5">#REF!*200%</f>
        <v>#REF!</v>
      </c>
      <c r="K11" s="1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 x14ac:dyDescent="0.3">
      <c r="D12" s="12">
        <v>8</v>
      </c>
      <c r="E12" s="15"/>
      <c r="F12" s="32">
        <v>54150</v>
      </c>
      <c r="G12" s="33"/>
      <c r="H12" s="17"/>
      <c r="I12" s="38">
        <v>108300</v>
      </c>
      <c r="J12" s="39" t="e">
        <f t="shared" ref="J12" si="6">#REF!*200%</f>
        <v>#REF!</v>
      </c>
      <c r="K12" s="1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24.75" customHeight="1" x14ac:dyDescent="0.3">
      <c r="D13" s="36" t="s">
        <v>8</v>
      </c>
      <c r="E13" s="37"/>
      <c r="F13" s="32">
        <v>5500</v>
      </c>
      <c r="G13" s="33"/>
      <c r="H13" s="17"/>
      <c r="I13" s="38">
        <v>11000</v>
      </c>
      <c r="J13" s="39" t="e">
        <f t="shared" ref="J13" si="7">#REF!*200%</f>
        <v>#REF!</v>
      </c>
      <c r="K13" s="1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2" ht="15" customHeight="1" x14ac:dyDescent="0.3">
      <c r="C14" s="7"/>
      <c r="E14" s="7"/>
      <c r="F14" s="8"/>
      <c r="G14" s="10" t="s">
        <v>12</v>
      </c>
      <c r="H14" s="9"/>
      <c r="I14" s="9"/>
      <c r="J14" s="9"/>
      <c r="K14" s="9"/>
    </row>
    <row r="15" spans="1:22" ht="18" x14ac:dyDescent="0.35">
      <c r="C15" s="27" t="s">
        <v>0</v>
      </c>
      <c r="D15" s="27"/>
      <c r="E15" s="27"/>
      <c r="F15" s="27"/>
      <c r="G15" s="27"/>
      <c r="H15" s="27"/>
      <c r="I15" s="27"/>
      <c r="J15" s="27"/>
      <c r="K15" s="27"/>
    </row>
    <row r="16" spans="1:22" ht="36" customHeight="1" x14ac:dyDescent="0.3">
      <c r="A16" s="29" t="s">
        <v>10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1"/>
    </row>
    <row r="17" spans="1:13" ht="28.8" x14ac:dyDescent="0.3">
      <c r="A17" s="5" t="s">
        <v>1</v>
      </c>
      <c r="B17" s="4">
        <v>1</v>
      </c>
      <c r="C17" s="4">
        <v>1.1000000000000001</v>
      </c>
      <c r="D17" s="4">
        <v>1.2</v>
      </c>
      <c r="E17" s="4">
        <v>1.3</v>
      </c>
      <c r="F17" s="4">
        <v>1.4</v>
      </c>
      <c r="G17" s="4">
        <v>1.5</v>
      </c>
      <c r="H17" s="4">
        <v>1.6</v>
      </c>
      <c r="I17" s="4">
        <v>1.7</v>
      </c>
      <c r="J17" s="4">
        <v>1.8</v>
      </c>
      <c r="K17" s="4">
        <v>1.9</v>
      </c>
      <c r="L17" s="4">
        <v>2</v>
      </c>
      <c r="M17" s="4" t="s">
        <v>2</v>
      </c>
    </row>
    <row r="18" spans="1:13" ht="9.75" customHeight="1" x14ac:dyDescent="0.3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</row>
    <row r="19" spans="1:13" ht="15" customHeight="1" x14ac:dyDescent="0.3">
      <c r="A19" s="19" t="s">
        <v>6</v>
      </c>
      <c r="B19" s="21" t="s">
        <v>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3"/>
    </row>
    <row r="20" spans="1:13" x14ac:dyDescent="0.3">
      <c r="A20" s="20"/>
      <c r="B20" s="6">
        <v>1</v>
      </c>
      <c r="C20" s="6">
        <v>0.9</v>
      </c>
      <c r="D20" s="6">
        <v>0.8</v>
      </c>
      <c r="E20" s="6">
        <v>0.7</v>
      </c>
      <c r="F20" s="6">
        <v>0.6</v>
      </c>
      <c r="G20" s="6">
        <v>0.5</v>
      </c>
      <c r="H20" s="6">
        <v>0.4</v>
      </c>
      <c r="I20" s="6">
        <v>0.3</v>
      </c>
      <c r="J20" s="6">
        <v>0.2</v>
      </c>
      <c r="K20" s="6">
        <v>0.1</v>
      </c>
      <c r="L20" s="6">
        <v>0</v>
      </c>
      <c r="M20" s="6">
        <v>0</v>
      </c>
    </row>
    <row r="21" spans="1:13" x14ac:dyDescent="0.3">
      <c r="A21" s="12">
        <v>1</v>
      </c>
      <c r="B21" s="13">
        <v>15650</v>
      </c>
      <c r="C21" s="13">
        <f>B21*110%</f>
        <v>17215</v>
      </c>
      <c r="D21" s="13">
        <f>B21*120%</f>
        <v>18780</v>
      </c>
      <c r="E21" s="13">
        <f>B21*130%</f>
        <v>20345</v>
      </c>
      <c r="F21" s="13">
        <f>B21*140%</f>
        <v>21910</v>
      </c>
      <c r="G21" s="13">
        <f>B21*150%</f>
        <v>23475</v>
      </c>
      <c r="H21" s="13">
        <f>B21*160%</f>
        <v>25040</v>
      </c>
      <c r="I21" s="13">
        <f>B21*170%</f>
        <v>26605</v>
      </c>
      <c r="J21" s="13">
        <f>B21*180%</f>
        <v>28170</v>
      </c>
      <c r="K21" s="13">
        <f>B21*190%</f>
        <v>29735</v>
      </c>
      <c r="L21" s="13">
        <f>B21*200%</f>
        <v>31300</v>
      </c>
      <c r="M21" s="13">
        <f>B21*200%</f>
        <v>31300</v>
      </c>
    </row>
    <row r="22" spans="1:13" x14ac:dyDescent="0.3">
      <c r="A22" s="12">
        <v>2</v>
      </c>
      <c r="B22" s="13">
        <v>21150</v>
      </c>
      <c r="C22" s="13">
        <f t="shared" ref="C22:C29" si="8">B22*110%</f>
        <v>23265.000000000004</v>
      </c>
      <c r="D22" s="13">
        <f t="shared" ref="D22:D29" si="9">B22*120%</f>
        <v>25380</v>
      </c>
      <c r="E22" s="13">
        <f t="shared" ref="E22:E29" si="10">B22*130%</f>
        <v>27495</v>
      </c>
      <c r="F22" s="13">
        <f t="shared" ref="F22:F29" si="11">B22*140%</f>
        <v>29609.999999999996</v>
      </c>
      <c r="G22" s="13">
        <f t="shared" ref="G22:G29" si="12">B22*150%</f>
        <v>31725</v>
      </c>
      <c r="H22" s="13">
        <f t="shared" ref="H22:H29" si="13">B22*160%</f>
        <v>33840</v>
      </c>
      <c r="I22" s="13">
        <f t="shared" ref="I22:I29" si="14">B22*170%</f>
        <v>35955</v>
      </c>
      <c r="J22" s="13">
        <f t="shared" ref="J22:J29" si="15">B22*180%</f>
        <v>38070</v>
      </c>
      <c r="K22" s="13">
        <f t="shared" ref="K22:K29" si="16">B22*190%</f>
        <v>40185</v>
      </c>
      <c r="L22" s="13">
        <f t="shared" ref="L22:L29" si="17">B22*200%</f>
        <v>42300</v>
      </c>
      <c r="M22" s="13">
        <f t="shared" ref="M22:M29" si="18">B22*200%</f>
        <v>42300</v>
      </c>
    </row>
    <row r="23" spans="1:13" x14ac:dyDescent="0.3">
      <c r="A23" s="12">
        <v>3</v>
      </c>
      <c r="B23" s="13">
        <v>26650</v>
      </c>
      <c r="C23" s="13">
        <f t="shared" si="8"/>
        <v>29315.000000000004</v>
      </c>
      <c r="D23" s="13">
        <f t="shared" si="9"/>
        <v>31980</v>
      </c>
      <c r="E23" s="13">
        <f t="shared" si="10"/>
        <v>34645</v>
      </c>
      <c r="F23" s="13">
        <f t="shared" si="11"/>
        <v>37310</v>
      </c>
      <c r="G23" s="13">
        <f t="shared" si="12"/>
        <v>39975</v>
      </c>
      <c r="H23" s="13">
        <f t="shared" si="13"/>
        <v>42640</v>
      </c>
      <c r="I23" s="13">
        <f t="shared" si="14"/>
        <v>45305</v>
      </c>
      <c r="J23" s="13">
        <f t="shared" si="15"/>
        <v>47970</v>
      </c>
      <c r="K23" s="13">
        <f t="shared" si="16"/>
        <v>50635</v>
      </c>
      <c r="L23" s="13">
        <f t="shared" si="17"/>
        <v>53300</v>
      </c>
      <c r="M23" s="13">
        <f t="shared" si="18"/>
        <v>53300</v>
      </c>
    </row>
    <row r="24" spans="1:13" x14ac:dyDescent="0.3">
      <c r="A24" s="12">
        <v>4</v>
      </c>
      <c r="B24" s="13">
        <v>32150</v>
      </c>
      <c r="C24" s="13">
        <f t="shared" si="8"/>
        <v>35365</v>
      </c>
      <c r="D24" s="13">
        <f t="shared" si="9"/>
        <v>38580</v>
      </c>
      <c r="E24" s="13">
        <f t="shared" si="10"/>
        <v>41795</v>
      </c>
      <c r="F24" s="13">
        <f t="shared" si="11"/>
        <v>45010</v>
      </c>
      <c r="G24" s="13">
        <f t="shared" si="12"/>
        <v>48225</v>
      </c>
      <c r="H24" s="13">
        <f t="shared" si="13"/>
        <v>51440</v>
      </c>
      <c r="I24" s="13">
        <f t="shared" si="14"/>
        <v>54655</v>
      </c>
      <c r="J24" s="13">
        <f t="shared" si="15"/>
        <v>57870</v>
      </c>
      <c r="K24" s="13">
        <f t="shared" si="16"/>
        <v>61085</v>
      </c>
      <c r="L24" s="13">
        <f t="shared" si="17"/>
        <v>64300</v>
      </c>
      <c r="M24" s="13">
        <f t="shared" si="18"/>
        <v>64300</v>
      </c>
    </row>
    <row r="25" spans="1:13" x14ac:dyDescent="0.3">
      <c r="A25" s="12">
        <v>5</v>
      </c>
      <c r="B25" s="13">
        <v>37650</v>
      </c>
      <c r="C25" s="13">
        <f t="shared" si="8"/>
        <v>41415</v>
      </c>
      <c r="D25" s="13">
        <f t="shared" si="9"/>
        <v>45180</v>
      </c>
      <c r="E25" s="13">
        <f t="shared" si="10"/>
        <v>48945</v>
      </c>
      <c r="F25" s="13">
        <f t="shared" si="11"/>
        <v>52710</v>
      </c>
      <c r="G25" s="13">
        <f t="shared" si="12"/>
        <v>56475</v>
      </c>
      <c r="H25" s="13">
        <f t="shared" si="13"/>
        <v>60240</v>
      </c>
      <c r="I25" s="13">
        <f t="shared" si="14"/>
        <v>64005</v>
      </c>
      <c r="J25" s="13">
        <f t="shared" si="15"/>
        <v>67770</v>
      </c>
      <c r="K25" s="13">
        <f t="shared" si="16"/>
        <v>71535</v>
      </c>
      <c r="L25" s="13">
        <f t="shared" si="17"/>
        <v>75300</v>
      </c>
      <c r="M25" s="13">
        <f t="shared" si="18"/>
        <v>75300</v>
      </c>
    </row>
    <row r="26" spans="1:13" x14ac:dyDescent="0.3">
      <c r="A26" s="12">
        <v>6</v>
      </c>
      <c r="B26" s="13">
        <v>43150</v>
      </c>
      <c r="C26" s="13">
        <f t="shared" si="8"/>
        <v>47465.000000000007</v>
      </c>
      <c r="D26" s="13">
        <f t="shared" si="9"/>
        <v>51780</v>
      </c>
      <c r="E26" s="13">
        <f t="shared" si="10"/>
        <v>56095</v>
      </c>
      <c r="F26" s="13">
        <f t="shared" si="11"/>
        <v>60409.999999999993</v>
      </c>
      <c r="G26" s="13">
        <f t="shared" si="12"/>
        <v>64725</v>
      </c>
      <c r="H26" s="13">
        <f t="shared" si="13"/>
        <v>69040</v>
      </c>
      <c r="I26" s="13">
        <f t="shared" si="14"/>
        <v>73355</v>
      </c>
      <c r="J26" s="13">
        <f t="shared" si="15"/>
        <v>77670</v>
      </c>
      <c r="K26" s="13">
        <f t="shared" si="16"/>
        <v>81985</v>
      </c>
      <c r="L26" s="13">
        <f t="shared" si="17"/>
        <v>86300</v>
      </c>
      <c r="M26" s="13">
        <f t="shared" si="18"/>
        <v>86300</v>
      </c>
    </row>
    <row r="27" spans="1:13" x14ac:dyDescent="0.3">
      <c r="A27" s="12">
        <v>7</v>
      </c>
      <c r="B27" s="13">
        <v>48650</v>
      </c>
      <c r="C27" s="13">
        <f t="shared" si="8"/>
        <v>53515.000000000007</v>
      </c>
      <c r="D27" s="13">
        <f t="shared" si="9"/>
        <v>58380</v>
      </c>
      <c r="E27" s="13">
        <f t="shared" si="10"/>
        <v>63245</v>
      </c>
      <c r="F27" s="13">
        <f t="shared" si="11"/>
        <v>68110</v>
      </c>
      <c r="G27" s="13">
        <f t="shared" si="12"/>
        <v>72975</v>
      </c>
      <c r="H27" s="13">
        <f t="shared" si="13"/>
        <v>77840</v>
      </c>
      <c r="I27" s="13">
        <f t="shared" si="14"/>
        <v>82705</v>
      </c>
      <c r="J27" s="13">
        <f t="shared" si="15"/>
        <v>87570</v>
      </c>
      <c r="K27" s="13">
        <f t="shared" si="16"/>
        <v>92435</v>
      </c>
      <c r="L27" s="13">
        <f t="shared" si="17"/>
        <v>97300</v>
      </c>
      <c r="M27" s="13">
        <f t="shared" si="18"/>
        <v>97300</v>
      </c>
    </row>
    <row r="28" spans="1:13" x14ac:dyDescent="0.3">
      <c r="A28" s="12">
        <v>8</v>
      </c>
      <c r="B28" s="13">
        <v>54150</v>
      </c>
      <c r="C28" s="13">
        <f t="shared" si="8"/>
        <v>59565.000000000007</v>
      </c>
      <c r="D28" s="13">
        <f t="shared" si="9"/>
        <v>64980</v>
      </c>
      <c r="E28" s="13">
        <f t="shared" si="10"/>
        <v>70395</v>
      </c>
      <c r="F28" s="13">
        <f t="shared" si="11"/>
        <v>75810</v>
      </c>
      <c r="G28" s="13">
        <f t="shared" si="12"/>
        <v>81225</v>
      </c>
      <c r="H28" s="13">
        <f t="shared" si="13"/>
        <v>86640</v>
      </c>
      <c r="I28" s="13">
        <f t="shared" si="14"/>
        <v>92055</v>
      </c>
      <c r="J28" s="13">
        <f t="shared" si="15"/>
        <v>97470</v>
      </c>
      <c r="K28" s="13">
        <f t="shared" si="16"/>
        <v>102885</v>
      </c>
      <c r="L28" s="13">
        <f t="shared" si="17"/>
        <v>108300</v>
      </c>
      <c r="M28" s="13">
        <f t="shared" si="18"/>
        <v>108300</v>
      </c>
    </row>
    <row r="29" spans="1:13" ht="21.6" x14ac:dyDescent="0.3">
      <c r="A29" s="1" t="s">
        <v>5</v>
      </c>
      <c r="B29" s="2">
        <v>5500</v>
      </c>
      <c r="C29" s="13">
        <f t="shared" si="8"/>
        <v>6050.0000000000009</v>
      </c>
      <c r="D29" s="13">
        <f t="shared" si="9"/>
        <v>6600</v>
      </c>
      <c r="E29" s="13">
        <f t="shared" si="10"/>
        <v>7150</v>
      </c>
      <c r="F29" s="13">
        <f t="shared" si="11"/>
        <v>7699.9999999999991</v>
      </c>
      <c r="G29" s="13">
        <f t="shared" si="12"/>
        <v>8250</v>
      </c>
      <c r="H29" s="13">
        <f t="shared" si="13"/>
        <v>8800</v>
      </c>
      <c r="I29" s="13">
        <f t="shared" si="14"/>
        <v>9350</v>
      </c>
      <c r="J29" s="13">
        <f t="shared" si="15"/>
        <v>9900</v>
      </c>
      <c r="K29" s="13">
        <f t="shared" si="16"/>
        <v>10450</v>
      </c>
      <c r="L29" s="13">
        <f t="shared" si="17"/>
        <v>11000</v>
      </c>
      <c r="M29" s="13">
        <f t="shared" si="18"/>
        <v>11000</v>
      </c>
    </row>
  </sheetData>
  <mergeCells count="24">
    <mergeCell ref="A1:M2"/>
    <mergeCell ref="A3:M3"/>
    <mergeCell ref="D13:E13"/>
    <mergeCell ref="I9:J9"/>
    <mergeCell ref="I10:J10"/>
    <mergeCell ref="I11:J11"/>
    <mergeCell ref="I12:J12"/>
    <mergeCell ref="I13:J13"/>
    <mergeCell ref="I4:J4"/>
    <mergeCell ref="I5:J5"/>
    <mergeCell ref="I6:J6"/>
    <mergeCell ref="I7:J7"/>
    <mergeCell ref="I8:J8"/>
    <mergeCell ref="F4:G4"/>
    <mergeCell ref="F6:G6"/>
    <mergeCell ref="F5:G5"/>
    <mergeCell ref="A16:M16"/>
    <mergeCell ref="F8:G8"/>
    <mergeCell ref="F7:G7"/>
    <mergeCell ref="F10:G10"/>
    <mergeCell ref="F9:G9"/>
    <mergeCell ref="F13:G13"/>
    <mergeCell ref="F11:G11"/>
    <mergeCell ref="F12:G12"/>
  </mergeCells>
  <pageMargins left="0" right="0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Hoss</dc:creator>
  <cp:lastModifiedBy>Briana Solheim</cp:lastModifiedBy>
  <cp:lastPrinted>2021-03-19T16:56:09Z</cp:lastPrinted>
  <dcterms:created xsi:type="dcterms:W3CDTF">2017-04-26T20:28:17Z</dcterms:created>
  <dcterms:modified xsi:type="dcterms:W3CDTF">2025-07-08T13:45:46Z</dcterms:modified>
</cp:coreProperties>
</file>